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RM" sheetId="1" r:id="rId1"/>
    <sheet name="FORMÜL" sheetId="2" state="hidden" r:id="rId2"/>
  </sheets>
  <definedNames>
    <definedName name="_xlnm.Print_Area" localSheetId="0">FORM!$B$4:$O$30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E21" i="2" l="1"/>
  <c r="D21" i="2" s="1"/>
  <c r="I3" i="2" s="1"/>
  <c r="C4" i="1" l="1"/>
  <c r="I4" i="2"/>
  <c r="J3" i="2"/>
  <c r="M3" i="2" s="1"/>
  <c r="L3" i="2" l="1"/>
  <c r="K3" i="2"/>
  <c r="I5" i="2"/>
  <c r="J4" i="2"/>
  <c r="M4" i="2" s="1"/>
  <c r="L4" i="2" l="1"/>
  <c r="K4" i="2" s="1"/>
  <c r="I6" i="2"/>
  <c r="J5" i="2"/>
  <c r="M5" i="2" l="1"/>
  <c r="I7" i="2"/>
  <c r="J6" i="2"/>
  <c r="I8" i="2" l="1"/>
  <c r="J7" i="2"/>
  <c r="M6" i="2"/>
  <c r="L6" i="2" s="1"/>
  <c r="L5" i="2"/>
  <c r="M7" i="2" l="1"/>
  <c r="L7" i="2" s="1"/>
  <c r="K6" i="2"/>
  <c r="K5" i="2"/>
  <c r="I9" i="2"/>
  <c r="J8" i="2"/>
  <c r="K7" i="2" l="1"/>
  <c r="M8" i="2"/>
  <c r="L8" i="2" s="1"/>
  <c r="I10" i="2"/>
  <c r="J9" i="2"/>
  <c r="K8" i="2" l="1"/>
  <c r="M9" i="2"/>
  <c r="I11" i="2"/>
  <c r="J10" i="2"/>
  <c r="L9" i="2" l="1"/>
  <c r="K9" i="2" s="1"/>
  <c r="M10" i="2"/>
  <c r="I12" i="2"/>
  <c r="J11" i="2"/>
  <c r="L10" i="2" l="1"/>
  <c r="K10" i="2" s="1"/>
  <c r="M11" i="2"/>
  <c r="L11" i="2" s="1"/>
  <c r="I13" i="2"/>
  <c r="J12" i="2"/>
  <c r="K11" i="2" l="1"/>
  <c r="I14" i="2"/>
  <c r="J13" i="2"/>
  <c r="M13" i="2" s="1"/>
  <c r="M12" i="2"/>
  <c r="L12" i="2" l="1"/>
  <c r="K12" i="2" s="1"/>
  <c r="L13" i="2"/>
  <c r="K13" i="2" s="1"/>
  <c r="I15" i="2"/>
  <c r="J14" i="2"/>
  <c r="M14" i="2" l="1"/>
  <c r="I16" i="2"/>
  <c r="J15" i="2"/>
  <c r="I17" i="2" l="1"/>
  <c r="J16" i="2"/>
  <c r="M15" i="2"/>
  <c r="L15" i="2" s="1"/>
  <c r="L14" i="2"/>
  <c r="K14" i="2" s="1"/>
  <c r="K15" i="2" l="1"/>
  <c r="M16" i="2"/>
  <c r="L16" i="2" s="1"/>
  <c r="I18" i="2"/>
  <c r="J17" i="2"/>
  <c r="K16" i="2" l="1"/>
  <c r="M17" i="2"/>
  <c r="I19" i="2"/>
  <c r="J18" i="2"/>
  <c r="L17" i="2" l="1"/>
  <c r="K17" i="2" s="1"/>
  <c r="M18" i="2"/>
  <c r="I20" i="2"/>
  <c r="J19" i="2"/>
  <c r="I21" i="2" l="1"/>
  <c r="J20" i="2"/>
  <c r="M19" i="2"/>
  <c r="L19" i="2" s="1"/>
  <c r="L18" i="2"/>
  <c r="K18" i="2" s="1"/>
  <c r="K19" i="2" l="1"/>
  <c r="M20" i="2"/>
  <c r="I22" i="2"/>
  <c r="J21" i="2"/>
  <c r="I23" i="2" l="1"/>
  <c r="J22" i="2"/>
  <c r="M21" i="2"/>
  <c r="L20" i="2"/>
  <c r="K20" i="2" s="1"/>
  <c r="M22" i="2" l="1"/>
  <c r="L21" i="2"/>
  <c r="K21" i="2" s="1"/>
  <c r="I24" i="2"/>
  <c r="J23" i="2"/>
  <c r="M23" i="2" l="1"/>
  <c r="L22" i="2"/>
  <c r="K22" i="2" s="1"/>
  <c r="I25" i="2"/>
  <c r="J24" i="2"/>
  <c r="M24" i="2" l="1"/>
  <c r="L23" i="2"/>
  <c r="K23" i="2" s="1"/>
  <c r="I26" i="2"/>
  <c r="J25" i="2"/>
  <c r="I27" i="2" l="1"/>
  <c r="J26" i="2"/>
  <c r="M25" i="2"/>
  <c r="L24" i="2"/>
  <c r="K24" i="2" s="1"/>
  <c r="L25" i="2" l="1"/>
  <c r="K25" i="2" s="1"/>
  <c r="M26" i="2"/>
  <c r="L26" i="2" s="1"/>
  <c r="I28" i="2"/>
  <c r="J27" i="2"/>
  <c r="M27" i="2" l="1"/>
  <c r="K26" i="2"/>
  <c r="I29" i="2"/>
  <c r="J28" i="2"/>
  <c r="I30" i="2" l="1"/>
  <c r="J29" i="2"/>
  <c r="M28" i="2"/>
  <c r="L28" i="2" s="1"/>
  <c r="L27" i="2"/>
  <c r="K27" i="2" s="1"/>
  <c r="K28" i="2" l="1"/>
  <c r="M29" i="2"/>
  <c r="I31" i="2"/>
  <c r="J30" i="2"/>
  <c r="M30" i="2" l="1"/>
  <c r="I32" i="2"/>
  <c r="J31" i="2"/>
  <c r="L29" i="2"/>
  <c r="K29" i="2" s="1"/>
  <c r="L30" i="2" l="1"/>
  <c r="K30" i="2" s="1"/>
  <c r="M31" i="2"/>
  <c r="I33" i="2"/>
  <c r="J33" i="2" s="1"/>
  <c r="J32" i="2"/>
  <c r="M33" i="2" l="1"/>
  <c r="L33" i="2" s="1"/>
  <c r="L31" i="2"/>
  <c r="K31" i="2" s="1"/>
  <c r="M32" i="2"/>
  <c r="L32" i="2" l="1"/>
  <c r="L1" i="2" s="1"/>
  <c r="K32" i="2" l="1"/>
  <c r="K33" i="2"/>
  <c r="C12" i="1"/>
  <c r="C16" i="1"/>
  <c r="C20" i="1"/>
  <c r="C24" i="1"/>
  <c r="C10" i="1"/>
  <c r="C14" i="1"/>
  <c r="C18" i="1"/>
  <c r="C22" i="1"/>
  <c r="C26" i="1"/>
  <c r="C11" i="1"/>
  <c r="C15" i="1"/>
  <c r="C19" i="1"/>
  <c r="C23" i="1"/>
  <c r="C27" i="1"/>
  <c r="C8" i="1"/>
  <c r="C9" i="1"/>
  <c r="C13" i="1"/>
  <c r="C17" i="1"/>
  <c r="C21" i="1"/>
  <c r="C25" i="1"/>
  <c r="C30" i="1" l="1"/>
  <c r="C28" i="1"/>
  <c r="C29" i="1"/>
</calcChain>
</file>

<file path=xl/sharedStrings.xml><?xml version="1.0" encoding="utf-8"?>
<sst xmlns="http://schemas.openxmlformats.org/spreadsheetml/2006/main" count="36" uniqueCount="26">
  <si>
    <t>TARİH</t>
  </si>
  <si>
    <t>ADI VE SOYADI</t>
  </si>
  <si>
    <t>Temizlik Yapan İmza</t>
  </si>
  <si>
    <t>Kontrol Eden İmza</t>
  </si>
  <si>
    <t>YILLAR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</si>
  <si>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</si>
  <si>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</si>
  <si>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</si>
  <si>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</si>
  <si>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</si>
  <si>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</si>
  <si>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</si>
  <si>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</si>
  <si>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</si>
  <si>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</si>
  <si>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</si>
  <si>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</si>
  <si>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</si>
  <si>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S.N.</t>
  </si>
  <si>
    <t>1. GÜN</t>
  </si>
  <si>
    <t>YIL</t>
  </si>
  <si>
    <t>AY</t>
  </si>
  <si>
    <t>TÜM GÜNLER</t>
  </si>
  <si>
    <t>AYA AİT GÜNLER</t>
  </si>
  <si>
    <t>AY VE YIL SEÇİMİ YAP!</t>
  </si>
  <si>
    <t>www.egitimhane.com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</si>
</sst>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20" fontId="1" fillId="2" borderId="3" xfId="0" applyNumberFormat="1" applyFont="1" applyFill="1" applyBorder="1" applyAlignment="1">
      <alignment horizontal="center" vertical="center" wrapText="1"/>
    </xf>
    <xf numFmtId="20" fontId="1" fillId="2" borderId="2" xfId="0" applyNumberFormat="1" applyFont="1" applyFill="1" applyBorder="1" applyAlignment="1">
      <alignment horizontal="center" vertical="center" wrapText="1"/>
    </xf>
    <xf numFmtId="20" fontId="1" fillId="2" borderId="1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center" indent="1" shrinkToFi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left" vertical="center" indent="1" shrinkToFi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left" vertical="center" indent="1" shrinkToFi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20" fontId="1" fillId="2" borderId="3" xfId="0" applyNumberFormat="1" applyFont="1" applyFill="1" applyBorder="1" applyAlignment="1">
      <alignment horizontal="center" vertical="center" wrapText="1"/>
    </xf>
    <xf numFmtId="20" fontId="1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2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20" fmlaLink="FORMÜL!$E$20" fmlaRange="FORMÜL!$E$5:$E$8" noThreeD="1" sel="1" val="0"/>
</file>

<file path=xl/ctrlProps/ctrlProp2.xml><?xml version="1.0" encoding="utf-8"?>
<formControlPr xmlns="http://schemas.microsoft.com/office/spreadsheetml/2009/9/main" objectType="Drop" dropLines="12" dropStyle="combo" dx="20" fmlaLink="FORMÜL!$F$20" fmlaRange="FORMÜL!$F$5:$F$16" noThreeD="1" sel="12" val="0"/>
</file>

<file path=xl/ctrlProps/ctrlProp3.xml><?xml version="1.0" encoding="utf-8"?>
<formControlPr xmlns="http://schemas.microsoft.com/office/spreadsheetml/2009/9/main" objectType="List" dx="26" fmlaLink="FORMÜL!$F$20" fmlaRange="FORMÜL!$F$5:$F$16" noThreeD="1" sel="12" val="0"/>
</file>

<file path=xl/ctrlProps/ctrlProp4.xml><?xml version="1.0" encoding="utf-8"?>
<formControlPr xmlns="http://schemas.microsoft.com/office/spreadsheetml/2009/9/main" objectType="List" dx="26" fmlaLink="FORMÜL!$E$20" fmlaRange="FORMÜL!$E$5:$E$1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</xdr:row>
          <xdr:rowOff>95250</xdr:rowOff>
        </xdr:from>
        <xdr:to>
          <xdr:col>16</xdr:col>
          <xdr:colOff>400050</xdr:colOff>
          <xdr:row>5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666750</xdr:colOff>
          <xdr:row>4</xdr:row>
          <xdr:rowOff>104775</xdr:rowOff>
        </xdr:from>
        <xdr:to>
          <xdr:col>18</xdr:col>
          <xdr:colOff>209550</xdr:colOff>
          <xdr:row>5</xdr:row>
          <xdr:rowOff>161925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666750</xdr:colOff>
          <xdr:row>6</xdr:row>
          <xdr:rowOff>19050</xdr:rowOff>
        </xdr:from>
        <xdr:to>
          <xdr:col>18</xdr:col>
          <xdr:colOff>209550</xdr:colOff>
          <xdr:row>12</xdr:row>
          <xdr:rowOff>152400</xdr:rowOff>
        </xdr:to>
        <xdr:sp macro="" textlink="">
          <xdr:nvSpPr>
            <xdr:cNvPr id="1028" name="List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</xdr:row>
          <xdr:rowOff>9525</xdr:rowOff>
        </xdr:from>
        <xdr:to>
          <xdr:col>16</xdr:col>
          <xdr:colOff>400050</xdr:colOff>
          <xdr:row>12</xdr:row>
          <xdr:rowOff>142875</xdr:rowOff>
        </xdr:to>
        <xdr:sp macro="" textlink="">
          <xdr:nvSpPr>
            <xdr:cNvPr id="1029" name="List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15</xdr:col>
      <xdr:colOff>143436</xdr:colOff>
      <xdr:row>13</xdr:row>
      <xdr:rowOff>8967</xdr:rowOff>
    </xdr:from>
    <xdr:to>
      <xdr:col>18</xdr:col>
      <xdr:colOff>351984</xdr:colOff>
      <xdr:row>15</xdr:row>
      <xdr:rowOff>107578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5507" y="3056967"/>
          <a:ext cx="2252501" cy="654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S30"/>
  <sheetViews>
    <sheetView showGridLines="0" tabSelected="1" zoomScale="85" zoomScaleNormal="85" zoomScaleSheetLayoutView="85" workbookViewId="0">
      <pane xSplit="19" ySplit="16" topLeftCell="T17" activePane="bottomRight" state="frozen"/>
      <selection pane="topRight" activeCell="T1" sqref="T1"/>
      <selection pane="bottomLeft" activeCell="A17" sqref="A17"/>
      <selection pane="bottomRight" activeCell="D30" sqref="D30"/>
    </sheetView>
  </sheetViews>
  <sheetFormatPr defaultColWidth="9.85546875" defaultRowHeight="12" x14ac:dyDescent="0.25"/>
  <cols>
    <col min="1" max="1" width="5.28515625" style="35" customWidth="1"/>
    <col min="2" max="2" width="3.42578125" style="36" customWidth="1"/>
    <col min="3" max="3" width="23.28515625" style="36" customWidth="1"/>
    <col min="4" max="4" width="20.42578125" style="35" customWidth="1"/>
    <col min="5" max="8" width="9.85546875" style="35"/>
    <col min="9" max="9" width="9.85546875" style="35" customWidth="1"/>
    <col min="10" max="14" width="9.85546875" style="35"/>
    <col min="15" max="15" width="9.85546875" style="35" customWidth="1"/>
    <col min="16" max="18" width="9.85546875" style="35"/>
    <col min="19" max="19" width="6.140625" style="35" customWidth="1"/>
    <col min="20" max="16384" width="9.85546875" style="35"/>
  </cols>
  <sheetData>
    <row r="4" spans="2:19" ht="21" x14ac:dyDescent="0.25">
      <c r="B4" s="7"/>
      <c r="C4" s="41" t="str">
        <f>FORMÜL!E21&amp;" YILI "&amp;FORMÜL!F21&amp;" AYI WC KONTROL ÇİZELGESİ"</f>
        <v>2020 YILI ARALIK AYI WC KONTROL ÇİZELGESİ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0" t="s">
        <v>24</v>
      </c>
      <c r="Q4" s="40"/>
      <c r="R4" s="40"/>
      <c r="S4" s="40"/>
    </row>
    <row r="5" spans="2:19" ht="12.75" thickBot="1" x14ac:dyDescent="0.3"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9" ht="14.45" customHeight="1" x14ac:dyDescent="0.25">
      <c r="B6" s="42" t="s">
        <v>18</v>
      </c>
      <c r="C6" s="49" t="s">
        <v>0</v>
      </c>
      <c r="D6" s="46" t="s">
        <v>1</v>
      </c>
      <c r="E6" s="8">
        <v>0.35416666666666669</v>
      </c>
      <c r="F6" s="8">
        <v>0.41666666666666669</v>
      </c>
      <c r="G6" s="8">
        <v>0.45833333333333331</v>
      </c>
      <c r="H6" s="44">
        <v>0.5</v>
      </c>
      <c r="I6" s="45"/>
      <c r="J6" s="9">
        <v>0.54166666666666663</v>
      </c>
      <c r="K6" s="8">
        <v>0.58333333333333337</v>
      </c>
      <c r="L6" s="8">
        <v>0.625</v>
      </c>
      <c r="M6" s="10">
        <v>0.66666666666666663</v>
      </c>
      <c r="N6" s="48">
        <v>0.70833333333333337</v>
      </c>
      <c r="O6" s="45"/>
    </row>
    <row r="7" spans="2:19" ht="36.75" thickBot="1" x14ac:dyDescent="0.3">
      <c r="B7" s="43"/>
      <c r="C7" s="50"/>
      <c r="D7" s="47"/>
      <c r="E7" s="11" t="s">
        <v>2</v>
      </c>
      <c r="F7" s="11" t="s">
        <v>2</v>
      </c>
      <c r="G7" s="11" t="s">
        <v>2</v>
      </c>
      <c r="H7" s="11" t="s">
        <v>2</v>
      </c>
      <c r="I7" s="12" t="s">
        <v>3</v>
      </c>
      <c r="J7" s="13" t="s">
        <v>2</v>
      </c>
      <c r="K7" s="11" t="s">
        <v>2</v>
      </c>
      <c r="L7" s="11" t="s">
        <v>2</v>
      </c>
      <c r="M7" s="14" t="s">
        <v>2</v>
      </c>
      <c r="N7" s="13" t="s">
        <v>2</v>
      </c>
      <c r="O7" s="12" t="s">
        <v>3</v>
      </c>
    </row>
    <row r="8" spans="2:19" ht="21.75" customHeight="1" x14ac:dyDescent="0.25">
      <c r="B8" s="15">
        <v>1</v>
      </c>
      <c r="C8" s="16">
        <f>IF(B8&lt;FORMÜL!$L$1,VLOOKUP(B8,FORMÜL!$K$3:$M$33,3),"")</f>
        <v>44166</v>
      </c>
      <c r="D8" s="37"/>
      <c r="E8" s="17"/>
      <c r="F8" s="17"/>
      <c r="G8" s="17"/>
      <c r="H8" s="17"/>
      <c r="I8" s="18"/>
      <c r="J8" s="19"/>
      <c r="K8" s="20"/>
      <c r="L8" s="20"/>
      <c r="M8" s="21"/>
      <c r="N8" s="19"/>
      <c r="O8" s="22"/>
    </row>
    <row r="9" spans="2:19" ht="21.75" customHeight="1" x14ac:dyDescent="0.25">
      <c r="B9" s="23">
        <v>2</v>
      </c>
      <c r="C9" s="24">
        <f>IF(B9&lt;FORMÜL!$L$1,VLOOKUP(B9,FORMÜL!$K$3:$M$33,3),"")</f>
        <v>44167</v>
      </c>
      <c r="D9" s="38"/>
      <c r="E9" s="25"/>
      <c r="F9" s="25"/>
      <c r="G9" s="25"/>
      <c r="H9" s="25"/>
      <c r="I9" s="26"/>
      <c r="J9" s="27"/>
      <c r="K9" s="25"/>
      <c r="L9" s="25"/>
      <c r="M9" s="28"/>
      <c r="N9" s="27"/>
      <c r="O9" s="26"/>
    </row>
    <row r="10" spans="2:19" ht="21.75" customHeight="1" x14ac:dyDescent="0.25">
      <c r="B10" s="23">
        <v>3</v>
      </c>
      <c r="C10" s="24">
        <f>IF(B10&lt;FORMÜL!$L$1,VLOOKUP(B10,FORMÜL!$K$3:$M$33,3),"")</f>
        <v>44168</v>
      </c>
      <c r="D10" s="38"/>
      <c r="E10" s="25"/>
      <c r="F10" s="25"/>
      <c r="G10" s="25"/>
      <c r="H10" s="25"/>
      <c r="I10" s="26"/>
      <c r="J10" s="27"/>
      <c r="K10" s="25"/>
      <c r="L10" s="25"/>
      <c r="M10" s="28"/>
      <c r="N10" s="27"/>
      <c r="O10" s="26"/>
    </row>
    <row r="11" spans="2:19" ht="21.75" customHeight="1" x14ac:dyDescent="0.25">
      <c r="B11" s="23">
        <v>4</v>
      </c>
      <c r="C11" s="24">
        <f>IF(B11&lt;FORMÜL!$L$1,VLOOKUP(B11,FORMÜL!$K$3:$M$33,3),"")</f>
        <v>44169</v>
      </c>
      <c r="D11" s="38"/>
      <c r="E11" s="25"/>
      <c r="F11" s="25"/>
      <c r="G11" s="25"/>
      <c r="H11" s="25"/>
      <c r="I11" s="26"/>
      <c r="J11" s="27"/>
      <c r="K11" s="25"/>
      <c r="L11" s="25"/>
      <c r="M11" s="28"/>
      <c r="N11" s="27"/>
      <c r="O11" s="26"/>
    </row>
    <row r="12" spans="2:19" ht="21.75" customHeight="1" x14ac:dyDescent="0.25">
      <c r="B12" s="23">
        <v>5</v>
      </c>
      <c r="C12" s="24">
        <f>IF(B12&lt;FORMÜL!$L$1,VLOOKUP(B12,FORMÜL!$K$3:$M$33,3),"")</f>
        <v>44172</v>
      </c>
      <c r="D12" s="38"/>
      <c r="E12" s="25"/>
      <c r="F12" s="25"/>
      <c r="G12" s="25"/>
      <c r="H12" s="25"/>
      <c r="I12" s="26"/>
      <c r="J12" s="27"/>
      <c r="K12" s="25"/>
      <c r="L12" s="25"/>
      <c r="M12" s="28"/>
      <c r="N12" s="27"/>
      <c r="O12" s="26"/>
    </row>
    <row r="13" spans="2:19" ht="21.75" customHeight="1" x14ac:dyDescent="0.25">
      <c r="B13" s="23">
        <v>6</v>
      </c>
      <c r="C13" s="24">
        <f>IF(B13&lt;FORMÜL!$L$1,VLOOKUP(B13,FORMÜL!$K$3:$M$33,3),"")</f>
        <v>44173</v>
      </c>
      <c r="D13" s="38"/>
      <c r="E13" s="25"/>
      <c r="F13" s="25"/>
      <c r="G13" s="25"/>
      <c r="H13" s="25"/>
      <c r="I13" s="26"/>
      <c r="J13" s="27"/>
      <c r="K13" s="25"/>
      <c r="L13" s="25"/>
      <c r="M13" s="28"/>
      <c r="N13" s="27"/>
      <c r="O13" s="26"/>
    </row>
    <row r="14" spans="2:19" ht="21.75" customHeight="1" x14ac:dyDescent="0.25">
      <c r="B14" s="23">
        <v>7</v>
      </c>
      <c r="C14" s="24">
        <f>IF(B14&lt;FORMÜL!$L$1,VLOOKUP(B14,FORMÜL!$K$3:$M$33,3),"")</f>
        <v>44174</v>
      </c>
      <c r="D14" s="38"/>
      <c r="E14" s="25"/>
      <c r="F14" s="25"/>
      <c r="G14" s="25"/>
      <c r="H14" s="25"/>
      <c r="I14" s="26"/>
      <c r="J14" s="27"/>
      <c r="K14" s="25"/>
      <c r="L14" s="25"/>
      <c r="M14" s="28"/>
      <c r="N14" s="27"/>
      <c r="O14" s="26"/>
    </row>
    <row r="15" spans="2:19" ht="21.75" customHeight="1" x14ac:dyDescent="0.25">
      <c r="B15" s="23">
        <v>8</v>
      </c>
      <c r="C15" s="24">
        <f>IF(B15&lt;FORMÜL!$L$1,VLOOKUP(B15,FORMÜL!$K$3:$M$33,3),"")</f>
        <v>44175</v>
      </c>
      <c r="D15" s="38"/>
      <c r="E15" s="25"/>
      <c r="F15" s="25"/>
      <c r="G15" s="25"/>
      <c r="H15" s="25"/>
      <c r="I15" s="26"/>
      <c r="J15" s="27"/>
      <c r="K15" s="25"/>
      <c r="L15" s="25"/>
      <c r="M15" s="28"/>
      <c r="N15" s="27"/>
      <c r="O15" s="26"/>
    </row>
    <row r="16" spans="2:19" ht="21.75" customHeight="1" x14ac:dyDescent="0.25">
      <c r="B16" s="23">
        <v>9</v>
      </c>
      <c r="C16" s="24">
        <f>IF(B16&lt;FORMÜL!$L$1,VLOOKUP(B16,FORMÜL!$K$3:$M$33,3),"")</f>
        <v>44176</v>
      </c>
      <c r="D16" s="38"/>
      <c r="E16" s="25"/>
      <c r="F16" s="25"/>
      <c r="G16" s="25"/>
      <c r="H16" s="25"/>
      <c r="I16" s="26"/>
      <c r="J16" s="27"/>
      <c r="K16" s="25"/>
      <c r="L16" s="25"/>
      <c r="M16" s="28"/>
      <c r="N16" s="27"/>
      <c r="O16" s="26"/>
    </row>
    <row r="17" spans="2:15" ht="21.75" customHeight="1" x14ac:dyDescent="0.25">
      <c r="B17" s="23">
        <v>10</v>
      </c>
      <c r="C17" s="24">
        <f>IF(B17&lt;FORMÜL!$L$1,VLOOKUP(B17,FORMÜL!$K$3:$M$33,3),"")</f>
        <v>44179</v>
      </c>
      <c r="D17" s="38"/>
      <c r="E17" s="25"/>
      <c r="F17" s="25"/>
      <c r="G17" s="25"/>
      <c r="H17" s="25"/>
      <c r="I17" s="26"/>
      <c r="J17" s="27"/>
      <c r="K17" s="25"/>
      <c r="L17" s="25"/>
      <c r="M17" s="28"/>
      <c r="N17" s="27"/>
      <c r="O17" s="26"/>
    </row>
    <row r="18" spans="2:15" ht="21.75" customHeight="1" x14ac:dyDescent="0.25">
      <c r="B18" s="23">
        <v>11</v>
      </c>
      <c r="C18" s="24">
        <f>IF(B18&lt;FORMÜL!$L$1,VLOOKUP(B18,FORMÜL!$K$3:$M$33,3),"")</f>
        <v>44180</v>
      </c>
      <c r="D18" s="38"/>
      <c r="E18" s="25"/>
      <c r="F18" s="25"/>
      <c r="G18" s="25"/>
      <c r="H18" s="25"/>
      <c r="I18" s="26"/>
      <c r="J18" s="27"/>
      <c r="K18" s="25"/>
      <c r="L18" s="25"/>
      <c r="M18" s="28"/>
      <c r="N18" s="27"/>
      <c r="O18" s="26"/>
    </row>
    <row r="19" spans="2:15" ht="21.75" customHeight="1" x14ac:dyDescent="0.25">
      <c r="B19" s="23">
        <v>12</v>
      </c>
      <c r="C19" s="24">
        <f>IF(B19&lt;FORMÜL!$L$1,VLOOKUP(B19,FORMÜL!$K$3:$M$33,3),"")</f>
        <v>44181</v>
      </c>
      <c r="D19" s="38"/>
      <c r="E19" s="25"/>
      <c r="F19" s="25"/>
      <c r="G19" s="25"/>
      <c r="H19" s="25"/>
      <c r="I19" s="26"/>
      <c r="J19" s="27"/>
      <c r="K19" s="25"/>
      <c r="L19" s="25"/>
      <c r="M19" s="28"/>
      <c r="N19" s="27"/>
      <c r="O19" s="26"/>
    </row>
    <row r="20" spans="2:15" ht="21.75" customHeight="1" x14ac:dyDescent="0.25">
      <c r="B20" s="23">
        <v>13</v>
      </c>
      <c r="C20" s="24">
        <f>IF(B20&lt;FORMÜL!$L$1,VLOOKUP(B20,FORMÜL!$K$3:$M$33,3),"")</f>
        <v>44182</v>
      </c>
      <c r="D20" s="38"/>
      <c r="E20" s="25"/>
      <c r="F20" s="25"/>
      <c r="G20" s="25"/>
      <c r="H20" s="25"/>
      <c r="I20" s="26"/>
      <c r="J20" s="27"/>
      <c r="K20" s="25"/>
      <c r="L20" s="25"/>
      <c r="M20" s="28"/>
      <c r="N20" s="27"/>
      <c r="O20" s="26"/>
    </row>
    <row r="21" spans="2:15" ht="21.75" customHeight="1" x14ac:dyDescent="0.25">
      <c r="B21" s="23">
        <v>14</v>
      </c>
      <c r="C21" s="24">
        <f>IF(B21&lt;FORMÜL!$L$1,VLOOKUP(B21,FORMÜL!$K$3:$M$33,3),"")</f>
        <v>44183</v>
      </c>
      <c r="D21" s="38"/>
      <c r="E21" s="25"/>
      <c r="F21" s="25"/>
      <c r="G21" s="25"/>
      <c r="H21" s="25"/>
      <c r="I21" s="26"/>
      <c r="J21" s="27"/>
      <c r="K21" s="25"/>
      <c r="L21" s="25"/>
      <c r="M21" s="28"/>
      <c r="N21" s="27"/>
      <c r="O21" s="26"/>
    </row>
    <row r="22" spans="2:15" ht="21.75" customHeight="1" x14ac:dyDescent="0.25">
      <c r="B22" s="23">
        <v>15</v>
      </c>
      <c r="C22" s="24">
        <f>IF(B22&lt;FORMÜL!$L$1,VLOOKUP(B22,FORMÜL!$K$3:$M$33,3),"")</f>
        <v>44186</v>
      </c>
      <c r="D22" s="38"/>
      <c r="E22" s="25"/>
      <c r="F22" s="25"/>
      <c r="G22" s="25"/>
      <c r="H22" s="25"/>
      <c r="I22" s="26"/>
      <c r="J22" s="27"/>
      <c r="K22" s="25"/>
      <c r="L22" s="25"/>
      <c r="M22" s="28"/>
      <c r="N22" s="27"/>
      <c r="O22" s="26"/>
    </row>
    <row r="23" spans="2:15" ht="21.75" customHeight="1" x14ac:dyDescent="0.25">
      <c r="B23" s="23">
        <v>16</v>
      </c>
      <c r="C23" s="24">
        <f>IF(B23&lt;FORMÜL!$L$1,VLOOKUP(B23,FORMÜL!$K$3:$M$33,3),"")</f>
        <v>44187</v>
      </c>
      <c r="D23" s="38"/>
      <c r="E23" s="25"/>
      <c r="F23" s="25"/>
      <c r="G23" s="25"/>
      <c r="H23" s="25"/>
      <c r="I23" s="26"/>
      <c r="J23" s="27"/>
      <c r="K23" s="25"/>
      <c r="L23" s="25"/>
      <c r="M23" s="28"/>
      <c r="N23" s="27"/>
      <c r="O23" s="26"/>
    </row>
    <row r="24" spans="2:15" ht="21.75" customHeight="1" x14ac:dyDescent="0.25">
      <c r="B24" s="23">
        <v>17</v>
      </c>
      <c r="C24" s="24">
        <f>IF(B24&lt;FORMÜL!$L$1,VLOOKUP(B24,FORMÜL!$K$3:$M$33,3),"")</f>
        <v>44188</v>
      </c>
      <c r="D24" s="38"/>
      <c r="E24" s="25"/>
      <c r="F24" s="25"/>
      <c r="G24" s="25"/>
      <c r="H24" s="25"/>
      <c r="I24" s="26"/>
      <c r="J24" s="27"/>
      <c r="K24" s="25"/>
      <c r="L24" s="25"/>
      <c r="M24" s="28"/>
      <c r="N24" s="27"/>
      <c r="O24" s="26"/>
    </row>
    <row r="25" spans="2:15" ht="21.75" customHeight="1" x14ac:dyDescent="0.25">
      <c r="B25" s="23">
        <v>18</v>
      </c>
      <c r="C25" s="24">
        <f>IF(B25&lt;FORMÜL!$L$1,VLOOKUP(B25,FORMÜL!$K$3:$M$33,3),"")</f>
        <v>44189</v>
      </c>
      <c r="D25" s="38"/>
      <c r="E25" s="25"/>
      <c r="F25" s="25"/>
      <c r="G25" s="25"/>
      <c r="H25" s="25"/>
      <c r="I25" s="26"/>
      <c r="J25" s="27"/>
      <c r="K25" s="25"/>
      <c r="L25" s="25"/>
      <c r="M25" s="28"/>
      <c r="N25" s="27"/>
      <c r="O25" s="26"/>
    </row>
    <row r="26" spans="2:15" ht="21.75" customHeight="1" x14ac:dyDescent="0.25">
      <c r="B26" s="23">
        <v>19</v>
      </c>
      <c r="C26" s="24">
        <f>IF(B26&lt;FORMÜL!$L$1,VLOOKUP(B26,FORMÜL!$K$3:$M$33,3),"")</f>
        <v>44190</v>
      </c>
      <c r="D26" s="38"/>
      <c r="E26" s="25"/>
      <c r="F26" s="25"/>
      <c r="G26" s="25"/>
      <c r="H26" s="25"/>
      <c r="I26" s="26"/>
      <c r="J26" s="27"/>
      <c r="K26" s="25"/>
      <c r="L26" s="25"/>
      <c r="M26" s="28"/>
      <c r="N26" s="27"/>
      <c r="O26" s="26"/>
    </row>
    <row r="27" spans="2:15" ht="21.75" customHeight="1" x14ac:dyDescent="0.25">
      <c r="B27" s="23">
        <v>20</v>
      </c>
      <c r="C27" s="24">
        <f>IF(B27&lt;FORMÜL!$L$1,VLOOKUP(B27,FORMÜL!$K$3:$M$33,3),"")</f>
        <v>44193</v>
      </c>
      <c r="D27" s="38"/>
      <c r="E27" s="25"/>
      <c r="F27" s="25"/>
      <c r="G27" s="25"/>
      <c r="H27" s="25"/>
      <c r="I27" s="26"/>
      <c r="J27" s="27"/>
      <c r="K27" s="25"/>
      <c r="L27" s="25"/>
      <c r="M27" s="28"/>
      <c r="N27" s="27"/>
      <c r="O27" s="26"/>
    </row>
    <row r="28" spans="2:15" ht="21.75" customHeight="1" x14ac:dyDescent="0.25">
      <c r="B28" s="23">
        <v>21</v>
      </c>
      <c r="C28" s="24">
        <f>IF(B28&lt;FORMÜL!$L$1,VLOOKUP(B28,FORMÜL!$K$3:$M$33,3),"")</f>
        <v>44194</v>
      </c>
      <c r="D28" s="38"/>
      <c r="E28" s="25"/>
      <c r="F28" s="25"/>
      <c r="G28" s="25"/>
      <c r="H28" s="25"/>
      <c r="I28" s="26"/>
      <c r="J28" s="27"/>
      <c r="K28" s="25"/>
      <c r="L28" s="25"/>
      <c r="M28" s="28"/>
      <c r="N28" s="27"/>
      <c r="O28" s="26"/>
    </row>
    <row r="29" spans="2:15" ht="21.75" customHeight="1" x14ac:dyDescent="0.25">
      <c r="B29" s="23">
        <v>22</v>
      </c>
      <c r="C29" s="24">
        <f>IF(B29&lt;FORMÜL!$L$1,VLOOKUP(B29,FORMÜL!$K$3:$M$33,3),"")</f>
        <v>44195</v>
      </c>
      <c r="D29" s="38" t="s">
        <v>25</v>
      </c>
      <c r="E29" s="25"/>
      <c r="F29" s="25"/>
      <c r="G29" s="25"/>
      <c r="H29" s="25"/>
      <c r="I29" s="26"/>
      <c r="J29" s="27"/>
      <c r="K29" s="25"/>
      <c r="L29" s="25"/>
      <c r="M29" s="28"/>
      <c r="N29" s="27"/>
      <c r="O29" s="26"/>
    </row>
    <row r="30" spans="2:15" ht="21.75" customHeight="1" thickBot="1" x14ac:dyDescent="0.3">
      <c r="B30" s="29">
        <v>23</v>
      </c>
      <c r="C30" s="30">
        <f>IF(B30&lt;FORMÜL!$L$1,VLOOKUP(B30,FORMÜL!$K$3:$M$33,3),"")</f>
        <v>44196</v>
      </c>
      <c r="D30" s="39"/>
      <c r="E30" s="31"/>
      <c r="F30" s="31"/>
      <c r="G30" s="31"/>
      <c r="H30" s="31"/>
      <c r="I30" s="32"/>
      <c r="J30" s="33"/>
      <c r="K30" s="31"/>
      <c r="L30" s="31"/>
      <c r="M30" s="34"/>
      <c r="N30" s="33"/>
      <c r="O30" s="32"/>
    </row>
  </sheetData>
  <sheetProtection sheet="1" selectLockedCells="1"/>
  <mergeCells count="7">
    <mergeCell ref="P4:S4"/>
    <mergeCell ref="C4:O4"/>
    <mergeCell ref="B6:B7"/>
    <mergeCell ref="H6:I6"/>
    <mergeCell ref="D6:D7"/>
    <mergeCell ref="N6:O6"/>
    <mergeCell ref="C6:C7"/>
  </mergeCells>
  <printOptions horizontalCentered="1"/>
  <pageMargins left="0.39370078740157483" right="0.39370078740157483" top="0.78740157480314965" bottom="0.39370078740157483" header="0" footer="0"/>
  <pageSetup paperSize="9" scale="88" orientation="landscape" blackAndWhite="1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15</xdr:col>
                    <xdr:colOff>171450</xdr:colOff>
                    <xdr:row>4</xdr:row>
                    <xdr:rowOff>95250</xdr:rowOff>
                  </from>
                  <to>
                    <xdr:col>16</xdr:col>
                    <xdr:colOff>400050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Drop Down 2">
              <controlPr defaultSize="0" autoLine="0" autoPict="0">
                <anchor moveWithCells="1">
                  <from>
                    <xdr:col>16</xdr:col>
                    <xdr:colOff>666750</xdr:colOff>
                    <xdr:row>4</xdr:row>
                    <xdr:rowOff>104775</xdr:rowOff>
                  </from>
                  <to>
                    <xdr:col>18</xdr:col>
                    <xdr:colOff>209550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List Box 4">
              <controlPr defaultSize="0" autoLine="0" autoPict="0">
                <anchor moveWithCells="1">
                  <from>
                    <xdr:col>16</xdr:col>
                    <xdr:colOff>666750</xdr:colOff>
                    <xdr:row>6</xdr:row>
                    <xdr:rowOff>19050</xdr:rowOff>
                  </from>
                  <to>
                    <xdr:col>18</xdr:col>
                    <xdr:colOff>209550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List Box 5">
              <controlPr defaultSize="0" autoLine="0" autoPict="0">
                <anchor moveWithCells="1">
                  <from>
                    <xdr:col>15</xdr:col>
                    <xdr:colOff>171450</xdr:colOff>
                    <xdr:row>6</xdr:row>
                    <xdr:rowOff>9525</xdr:rowOff>
                  </from>
                  <to>
                    <xdr:col>16</xdr:col>
                    <xdr:colOff>400050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M33"/>
  <sheetViews>
    <sheetView topLeftCell="A3" workbookViewId="0">
      <selection activeCell="F27" sqref="F27"/>
    </sheetView>
  </sheetViews>
  <sheetFormatPr defaultRowHeight="15" x14ac:dyDescent="0.25"/>
  <cols>
    <col min="9" max="10" width="23.28515625" style="3" bestFit="1" customWidth="1"/>
    <col min="13" max="13" width="23.28515625" style="3" bestFit="1" customWidth="1"/>
  </cols>
  <sheetData>
    <row r="1" spans="4:13" x14ac:dyDescent="0.25">
      <c r="L1">
        <f>COUNTIF(L3:L35,"A")+1</f>
        <v>24</v>
      </c>
    </row>
    <row r="2" spans="4:13" x14ac:dyDescent="0.25">
      <c r="I2" s="3" t="s">
        <v>22</v>
      </c>
      <c r="J2" s="3" t="s">
        <v>23</v>
      </c>
    </row>
    <row r="3" spans="4:13" x14ac:dyDescent="0.25">
      <c r="I3" s="3">
        <f>D21+1-1</f>
        <v>44166</v>
      </c>
      <c r="J3" s="3">
        <f>IF(MONTH(I3)=$F$20,I3,"")</f>
        <v>44166</v>
      </c>
      <c r="K3" s="4">
        <f>IF(M3="","",COUNTIF($L$3:L3,"A"))</f>
        <v>1</v>
      </c>
      <c r="L3" s="4" t="str">
        <f>IF(J3="","",IF(M3="","","A"))</f>
        <v>A</v>
      </c>
      <c r="M3" s="5">
        <f t="shared" ref="M3:M4" si="0">IF(J3="","",IF(WEEKDAY(J3,2)&lt;6,J3,""))</f>
        <v>44166</v>
      </c>
    </row>
    <row r="4" spans="4:13" x14ac:dyDescent="0.25">
      <c r="D4" s="1" t="s">
        <v>18</v>
      </c>
      <c r="E4" s="1" t="s">
        <v>4</v>
      </c>
      <c r="F4" s="1" t="s">
        <v>5</v>
      </c>
      <c r="I4" s="3">
        <f>I3+1</f>
        <v>44167</v>
      </c>
      <c r="J4" s="3">
        <f t="shared" ref="J4:J33" si="1">IF(MONTH(I4)=$F$20,I4,"")</f>
        <v>44167</v>
      </c>
      <c r="K4" s="4">
        <f>IF(M4="","",COUNTIF($L$3:L4,"A"))</f>
        <v>2</v>
      </c>
      <c r="L4" s="4" t="str">
        <f t="shared" ref="L4:L33" si="2">IF(J4="","",IF(M4="","","A"))</f>
        <v>A</v>
      </c>
      <c r="M4" s="5">
        <f t="shared" si="0"/>
        <v>44167</v>
      </c>
    </row>
    <row r="5" spans="4:13" x14ac:dyDescent="0.25">
      <c r="D5" s="1">
        <v>1</v>
      </c>
      <c r="E5" s="1">
        <v>2020</v>
      </c>
      <c r="F5" s="1" t="s">
        <v>6</v>
      </c>
      <c r="I5" s="3">
        <f t="shared" ref="I5:I33" si="3">I4+1</f>
        <v>44168</v>
      </c>
      <c r="J5" s="3">
        <f t="shared" si="1"/>
        <v>44168</v>
      </c>
      <c r="K5" s="4">
        <f>IF(M5="","",COUNTIF($L$3:L5,"A"))</f>
        <v>3</v>
      </c>
      <c r="L5" s="4" t="str">
        <f t="shared" si="2"/>
        <v>A</v>
      </c>
      <c r="M5" s="5">
        <f>IF(J5="","",IF(WEEKDAY(J5,2)&lt;6,J5,""))</f>
        <v>44168</v>
      </c>
    </row>
    <row r="6" spans="4:13" x14ac:dyDescent="0.25">
      <c r="D6" s="1">
        <v>2</v>
      </c>
      <c r="E6" s="1">
        <v>2021</v>
      </c>
      <c r="F6" s="1" t="s">
        <v>7</v>
      </c>
      <c r="I6" s="3">
        <f t="shared" si="3"/>
        <v>44169</v>
      </c>
      <c r="J6" s="3">
        <f t="shared" si="1"/>
        <v>44169</v>
      </c>
      <c r="K6" s="4">
        <f>IF(M6="","",COUNTIF($L$3:L6,"A"))</f>
        <v>4</v>
      </c>
      <c r="L6" s="4" t="str">
        <f t="shared" si="2"/>
        <v>A</v>
      </c>
      <c r="M6" s="5">
        <f t="shared" ref="M6:M33" si="4">IF(J6="","",IF(WEEKDAY(J6,2)&lt;6,J6,""))</f>
        <v>44169</v>
      </c>
    </row>
    <row r="7" spans="4:13" x14ac:dyDescent="0.25">
      <c r="D7" s="1">
        <v>3</v>
      </c>
      <c r="E7" s="1">
        <v>2022</v>
      </c>
      <c r="F7" s="1" t="s">
        <v>8</v>
      </c>
      <c r="I7" s="3">
        <f t="shared" si="3"/>
        <v>44170</v>
      </c>
      <c r="J7" s="3">
        <f t="shared" si="1"/>
        <v>44170</v>
      </c>
      <c r="K7" s="4" t="str">
        <f>IF(M7="","",COUNTIF($L$3:L7,"A"))</f>
        <v/>
      </c>
      <c r="L7" s="4" t="str">
        <f t="shared" si="2"/>
        <v/>
      </c>
      <c r="M7" s="5" t="str">
        <f t="shared" si="4"/>
        <v/>
      </c>
    </row>
    <row r="8" spans="4:13" x14ac:dyDescent="0.25">
      <c r="D8" s="1">
        <v>4</v>
      </c>
      <c r="E8" s="1">
        <v>2023</v>
      </c>
      <c r="F8" s="1" t="s">
        <v>9</v>
      </c>
      <c r="I8" s="3">
        <f t="shared" si="3"/>
        <v>44171</v>
      </c>
      <c r="J8" s="3">
        <f t="shared" si="1"/>
        <v>44171</v>
      </c>
      <c r="K8" s="4" t="str">
        <f>IF(M8="","",COUNTIF($L$3:L8,"A"))</f>
        <v/>
      </c>
      <c r="L8" s="4" t="str">
        <f t="shared" si="2"/>
        <v/>
      </c>
      <c r="M8" s="5" t="str">
        <f t="shared" si="4"/>
        <v/>
      </c>
    </row>
    <row r="9" spans="4:13" x14ac:dyDescent="0.25">
      <c r="D9" s="1">
        <v>5</v>
      </c>
      <c r="E9" s="1">
        <v>2024</v>
      </c>
      <c r="F9" s="1" t="s">
        <v>10</v>
      </c>
      <c r="I9" s="3">
        <f t="shared" si="3"/>
        <v>44172</v>
      </c>
      <c r="J9" s="3">
        <f t="shared" si="1"/>
        <v>44172</v>
      </c>
      <c r="K9" s="4">
        <f>IF(M9="","",COUNTIF($L$3:L9,"A"))</f>
        <v>5</v>
      </c>
      <c r="L9" s="4" t="str">
        <f t="shared" si="2"/>
        <v>A</v>
      </c>
      <c r="M9" s="5">
        <f t="shared" si="4"/>
        <v>44172</v>
      </c>
    </row>
    <row r="10" spans="4:13" x14ac:dyDescent="0.25">
      <c r="D10" s="1">
        <v>6</v>
      </c>
      <c r="E10" s="1">
        <v>2025</v>
      </c>
      <c r="F10" s="1" t="s">
        <v>11</v>
      </c>
      <c r="I10" s="3">
        <f t="shared" si="3"/>
        <v>44173</v>
      </c>
      <c r="J10" s="3">
        <f t="shared" si="1"/>
        <v>44173</v>
      </c>
      <c r="K10" s="4">
        <f>IF(M10="","",COUNTIF($L$3:L10,"A"))</f>
        <v>6</v>
      </c>
      <c r="L10" s="4" t="str">
        <f t="shared" si="2"/>
        <v>A</v>
      </c>
      <c r="M10" s="5">
        <f t="shared" si="4"/>
        <v>44173</v>
      </c>
    </row>
    <row r="11" spans="4:13" x14ac:dyDescent="0.25">
      <c r="D11" s="1">
        <v>7</v>
      </c>
      <c r="E11" s="1">
        <v>2026</v>
      </c>
      <c r="F11" s="1" t="s">
        <v>12</v>
      </c>
      <c r="I11" s="3">
        <f t="shared" si="3"/>
        <v>44174</v>
      </c>
      <c r="J11" s="3">
        <f t="shared" si="1"/>
        <v>44174</v>
      </c>
      <c r="K11" s="4">
        <f>IF(M11="","",COUNTIF($L$3:L11,"A"))</f>
        <v>7</v>
      </c>
      <c r="L11" s="4" t="str">
        <f t="shared" si="2"/>
        <v>A</v>
      </c>
      <c r="M11" s="5">
        <f t="shared" si="4"/>
        <v>44174</v>
      </c>
    </row>
    <row r="12" spans="4:13" x14ac:dyDescent="0.25">
      <c r="D12" s="1">
        <v>8</v>
      </c>
      <c r="E12" s="1">
        <v>2027</v>
      </c>
      <c r="F12" s="1" t="s">
        <v>13</v>
      </c>
      <c r="I12" s="3">
        <f t="shared" si="3"/>
        <v>44175</v>
      </c>
      <c r="J12" s="3">
        <f t="shared" si="1"/>
        <v>44175</v>
      </c>
      <c r="K12" s="4">
        <f>IF(M12="","",COUNTIF($L$3:L12,"A"))</f>
        <v>8</v>
      </c>
      <c r="L12" s="4" t="str">
        <f t="shared" si="2"/>
        <v>A</v>
      </c>
      <c r="M12" s="5">
        <f t="shared" si="4"/>
        <v>44175</v>
      </c>
    </row>
    <row r="13" spans="4:13" x14ac:dyDescent="0.25">
      <c r="D13" s="1">
        <v>9</v>
      </c>
      <c r="E13" s="1">
        <v>2028</v>
      </c>
      <c r="F13" s="1" t="s">
        <v>14</v>
      </c>
      <c r="I13" s="3">
        <f t="shared" si="3"/>
        <v>44176</v>
      </c>
      <c r="J13" s="3">
        <f t="shared" si="1"/>
        <v>44176</v>
      </c>
      <c r="K13" s="4">
        <f>IF(M13="","",COUNTIF($L$3:L13,"A"))</f>
        <v>9</v>
      </c>
      <c r="L13" s="4" t="str">
        <f t="shared" si="2"/>
        <v>A</v>
      </c>
      <c r="M13" s="5">
        <f t="shared" si="4"/>
        <v>44176</v>
      </c>
    </row>
    <row r="14" spans="4:13" x14ac:dyDescent="0.25">
      <c r="D14" s="1">
        <v>10</v>
      </c>
      <c r="E14" s="1">
        <v>2029</v>
      </c>
      <c r="F14" s="1" t="s">
        <v>15</v>
      </c>
      <c r="I14" s="3">
        <f t="shared" si="3"/>
        <v>44177</v>
      </c>
      <c r="J14" s="3">
        <f t="shared" si="1"/>
        <v>44177</v>
      </c>
      <c r="K14" s="4" t="str">
        <f>IF(M14="","",COUNTIF($L$3:L14,"A"))</f>
        <v/>
      </c>
      <c r="L14" s="4" t="str">
        <f t="shared" si="2"/>
        <v/>
      </c>
      <c r="M14" s="5" t="str">
        <f t="shared" si="4"/>
        <v/>
      </c>
    </row>
    <row r="15" spans="4:13" x14ac:dyDescent="0.25">
      <c r="D15" s="1">
        <v>11</v>
      </c>
      <c r="E15" s="1">
        <v>2030</v>
      </c>
      <c r="F15" s="1" t="s">
        <v>16</v>
      </c>
      <c r="I15" s="3">
        <f t="shared" si="3"/>
        <v>44178</v>
      </c>
      <c r="J15" s="3">
        <f t="shared" si="1"/>
        <v>44178</v>
      </c>
      <c r="K15" s="4" t="str">
        <f>IF(M15="","",COUNTIF($L$3:L15,"A"))</f>
        <v/>
      </c>
      <c r="L15" s="4" t="str">
        <f t="shared" si="2"/>
        <v/>
      </c>
      <c r="M15" s="5" t="str">
        <f t="shared" si="4"/>
        <v/>
      </c>
    </row>
    <row r="16" spans="4:13" x14ac:dyDescent="0.25">
      <c r="D16" s="1">
        <v>12</v>
      </c>
      <c r="E16" s="1"/>
      <c r="F16" s="1" t="s">
        <v>17</v>
      </c>
      <c r="I16" s="3">
        <f t="shared" si="3"/>
        <v>44179</v>
      </c>
      <c r="J16" s="3">
        <f t="shared" si="1"/>
        <v>44179</v>
      </c>
      <c r="K16" s="4">
        <f>IF(M16="","",COUNTIF($L$3:L16,"A"))</f>
        <v>10</v>
      </c>
      <c r="L16" s="4" t="str">
        <f t="shared" si="2"/>
        <v>A</v>
      </c>
      <c r="M16" s="5">
        <f t="shared" si="4"/>
        <v>44179</v>
      </c>
    </row>
    <row r="17" spans="4:13" x14ac:dyDescent="0.25">
      <c r="I17" s="3">
        <f t="shared" si="3"/>
        <v>44180</v>
      </c>
      <c r="J17" s="3">
        <f t="shared" si="1"/>
        <v>44180</v>
      </c>
      <c r="K17" s="4">
        <f>IF(M17="","",COUNTIF($L$3:L17,"A"))</f>
        <v>11</v>
      </c>
      <c r="L17" s="4" t="str">
        <f t="shared" si="2"/>
        <v>A</v>
      </c>
      <c r="M17" s="5">
        <f t="shared" si="4"/>
        <v>44180</v>
      </c>
    </row>
    <row r="18" spans="4:13" x14ac:dyDescent="0.25">
      <c r="I18" s="3">
        <f t="shared" si="3"/>
        <v>44181</v>
      </c>
      <c r="J18" s="3">
        <f t="shared" si="1"/>
        <v>44181</v>
      </c>
      <c r="K18" s="4">
        <f>IF(M18="","",COUNTIF($L$3:L18,"A"))</f>
        <v>12</v>
      </c>
      <c r="L18" s="4" t="str">
        <f t="shared" si="2"/>
        <v>A</v>
      </c>
      <c r="M18" s="5">
        <f t="shared" si="4"/>
        <v>44181</v>
      </c>
    </row>
    <row r="19" spans="4:13" x14ac:dyDescent="0.25">
      <c r="D19" t="s">
        <v>19</v>
      </c>
      <c r="E19" t="s">
        <v>20</v>
      </c>
      <c r="F19" s="2" t="s">
        <v>21</v>
      </c>
      <c r="I19" s="3">
        <f t="shared" si="3"/>
        <v>44182</v>
      </c>
      <c r="J19" s="3">
        <f t="shared" si="1"/>
        <v>44182</v>
      </c>
      <c r="K19" s="4">
        <f>IF(M19="","",COUNTIF($L$3:L19,"A"))</f>
        <v>13</v>
      </c>
      <c r="L19" s="4" t="str">
        <f t="shared" si="2"/>
        <v>A</v>
      </c>
      <c r="M19" s="5">
        <f t="shared" si="4"/>
        <v>44182</v>
      </c>
    </row>
    <row r="20" spans="4:13" x14ac:dyDescent="0.25">
      <c r="E20">
        <v>1</v>
      </c>
      <c r="F20">
        <v>12</v>
      </c>
      <c r="I20" s="3">
        <f t="shared" si="3"/>
        <v>44183</v>
      </c>
      <c r="J20" s="3">
        <f t="shared" si="1"/>
        <v>44183</v>
      </c>
      <c r="K20" s="4">
        <f>IF(M20="","",COUNTIF($L$3:L20,"A"))</f>
        <v>14</v>
      </c>
      <c r="L20" s="4" t="str">
        <f t="shared" si="2"/>
        <v>A</v>
      </c>
      <c r="M20" s="5">
        <f t="shared" si="4"/>
        <v>44183</v>
      </c>
    </row>
    <row r="21" spans="4:13" x14ac:dyDescent="0.25">
      <c r="D21" t="str">
        <f>"01."&amp;F20&amp;"."&amp;E21</f>
        <v>01.12.2020</v>
      </c>
      <c r="E21">
        <f>VLOOKUP(E20,D5:F16,2)</f>
        <v>2020</v>
      </c>
      <c r="F21" t="str">
        <f>VLOOKUP(F20,D5:F16,3)</f>
        <v>ARALIK</v>
      </c>
      <c r="I21" s="3">
        <f t="shared" si="3"/>
        <v>44184</v>
      </c>
      <c r="J21" s="3">
        <f t="shared" si="1"/>
        <v>44184</v>
      </c>
      <c r="K21" s="4" t="str">
        <f>IF(M21="","",COUNTIF($L$3:L21,"A"))</f>
        <v/>
      </c>
      <c r="L21" s="4" t="str">
        <f t="shared" si="2"/>
        <v/>
      </c>
      <c r="M21" s="5" t="str">
        <f t="shared" si="4"/>
        <v/>
      </c>
    </row>
    <row r="22" spans="4:13" x14ac:dyDescent="0.25">
      <c r="I22" s="3">
        <f t="shared" si="3"/>
        <v>44185</v>
      </c>
      <c r="J22" s="3">
        <f t="shared" si="1"/>
        <v>44185</v>
      </c>
      <c r="K22" s="4" t="str">
        <f>IF(M22="","",COUNTIF($L$3:L22,"A"))</f>
        <v/>
      </c>
      <c r="L22" s="4" t="str">
        <f t="shared" si="2"/>
        <v/>
      </c>
      <c r="M22" s="5" t="str">
        <f t="shared" si="4"/>
        <v/>
      </c>
    </row>
    <row r="23" spans="4:13" x14ac:dyDescent="0.25">
      <c r="I23" s="3">
        <f t="shared" si="3"/>
        <v>44186</v>
      </c>
      <c r="J23" s="3">
        <f t="shared" si="1"/>
        <v>44186</v>
      </c>
      <c r="K23" s="4">
        <f>IF(M23="","",COUNTIF($L$3:L23,"A"))</f>
        <v>15</v>
      </c>
      <c r="L23" s="4" t="str">
        <f t="shared" si="2"/>
        <v>A</v>
      </c>
      <c r="M23" s="5">
        <f t="shared" si="4"/>
        <v>44186</v>
      </c>
    </row>
    <row r="24" spans="4:13" x14ac:dyDescent="0.25">
      <c r="I24" s="3">
        <f t="shared" si="3"/>
        <v>44187</v>
      </c>
      <c r="J24" s="3">
        <f t="shared" si="1"/>
        <v>44187</v>
      </c>
      <c r="K24" s="4">
        <f>IF(M24="","",COUNTIF($L$3:L24,"A"))</f>
        <v>16</v>
      </c>
      <c r="L24" s="4" t="str">
        <f t="shared" si="2"/>
        <v>A</v>
      </c>
      <c r="M24" s="5">
        <f t="shared" si="4"/>
        <v>44187</v>
      </c>
    </row>
    <row r="25" spans="4:13" x14ac:dyDescent="0.25">
      <c r="I25" s="3">
        <f t="shared" si="3"/>
        <v>44188</v>
      </c>
      <c r="J25" s="3">
        <f t="shared" si="1"/>
        <v>44188</v>
      </c>
      <c r="K25" s="4">
        <f>IF(M25="","",COUNTIF($L$3:L25,"A"))</f>
        <v>17</v>
      </c>
      <c r="L25" s="4" t="str">
        <f t="shared" si="2"/>
        <v>A</v>
      </c>
      <c r="M25" s="5">
        <f t="shared" si="4"/>
        <v>44188</v>
      </c>
    </row>
    <row r="26" spans="4:13" x14ac:dyDescent="0.25">
      <c r="I26" s="3">
        <f t="shared" si="3"/>
        <v>44189</v>
      </c>
      <c r="J26" s="3">
        <f t="shared" si="1"/>
        <v>44189</v>
      </c>
      <c r="K26" s="4">
        <f>IF(M26="","",COUNTIF($L$3:L26,"A"))</f>
        <v>18</v>
      </c>
      <c r="L26" s="4" t="str">
        <f t="shared" si="2"/>
        <v>A</v>
      </c>
      <c r="M26" s="5">
        <f t="shared" si="4"/>
        <v>44189</v>
      </c>
    </row>
    <row r="27" spans="4:13" x14ac:dyDescent="0.25">
      <c r="I27" s="3">
        <f t="shared" si="3"/>
        <v>44190</v>
      </c>
      <c r="J27" s="3">
        <f t="shared" si="1"/>
        <v>44190</v>
      </c>
      <c r="K27" s="4">
        <f>IF(M27="","",COUNTIF($L$3:L27,"A"))</f>
        <v>19</v>
      </c>
      <c r="L27" s="4" t="str">
        <f t="shared" si="2"/>
        <v>A</v>
      </c>
      <c r="M27" s="5">
        <f t="shared" si="4"/>
        <v>44190</v>
      </c>
    </row>
    <row r="28" spans="4:13" x14ac:dyDescent="0.25">
      <c r="I28" s="3">
        <f t="shared" si="3"/>
        <v>44191</v>
      </c>
      <c r="J28" s="3">
        <f t="shared" si="1"/>
        <v>44191</v>
      </c>
      <c r="K28" s="4" t="str">
        <f>IF(M28="","",COUNTIF($L$3:L28,"A"))</f>
        <v/>
      </c>
      <c r="L28" s="4" t="str">
        <f t="shared" si="2"/>
        <v/>
      </c>
      <c r="M28" s="5" t="str">
        <f t="shared" si="4"/>
        <v/>
      </c>
    </row>
    <row r="29" spans="4:13" x14ac:dyDescent="0.25">
      <c r="I29" s="3">
        <f t="shared" si="3"/>
        <v>44192</v>
      </c>
      <c r="J29" s="3">
        <f t="shared" si="1"/>
        <v>44192</v>
      </c>
      <c r="K29" s="4" t="str">
        <f>IF(M29="","",COUNTIF($L$3:L29,"A"))</f>
        <v/>
      </c>
      <c r="L29" s="4" t="str">
        <f t="shared" si="2"/>
        <v/>
      </c>
      <c r="M29" s="5" t="str">
        <f t="shared" si="4"/>
        <v/>
      </c>
    </row>
    <row r="30" spans="4:13" x14ac:dyDescent="0.25">
      <c r="I30" s="3">
        <f t="shared" si="3"/>
        <v>44193</v>
      </c>
      <c r="J30" s="3">
        <f t="shared" si="1"/>
        <v>44193</v>
      </c>
      <c r="K30" s="4">
        <f>IF(M30="","",COUNTIF($L$3:L30,"A"))</f>
        <v>20</v>
      </c>
      <c r="L30" s="4" t="str">
        <f t="shared" si="2"/>
        <v>A</v>
      </c>
      <c r="M30" s="5">
        <f t="shared" si="4"/>
        <v>44193</v>
      </c>
    </row>
    <row r="31" spans="4:13" x14ac:dyDescent="0.25">
      <c r="I31" s="3">
        <f t="shared" si="3"/>
        <v>44194</v>
      </c>
      <c r="J31" s="3">
        <f t="shared" si="1"/>
        <v>44194</v>
      </c>
      <c r="K31" s="4">
        <f>IF(M31="","",COUNTIF($L$3:L31,"A"))</f>
        <v>21</v>
      </c>
      <c r="L31" s="4" t="str">
        <f t="shared" si="2"/>
        <v>A</v>
      </c>
      <c r="M31" s="5">
        <f t="shared" si="4"/>
        <v>44194</v>
      </c>
    </row>
    <row r="32" spans="4:13" x14ac:dyDescent="0.25">
      <c r="I32" s="3">
        <f t="shared" si="3"/>
        <v>44195</v>
      </c>
      <c r="J32" s="3">
        <f t="shared" si="1"/>
        <v>44195</v>
      </c>
      <c r="K32" s="4">
        <f>IF(M32="","",COUNTIF($L$3:L32,"A"))</f>
        <v>22</v>
      </c>
      <c r="L32" s="4" t="str">
        <f t="shared" si="2"/>
        <v>A</v>
      </c>
      <c r="M32" s="5">
        <f t="shared" si="4"/>
        <v>44195</v>
      </c>
    </row>
    <row r="33" spans="9:13" x14ac:dyDescent="0.25">
      <c r="I33" s="3">
        <f t="shared" si="3"/>
        <v>44196</v>
      </c>
      <c r="J33" s="3">
        <f t="shared" si="1"/>
        <v>44196</v>
      </c>
      <c r="K33" s="4">
        <f>IF(M33="","",COUNTIF($L$3:L33,"A"))</f>
        <v>23</v>
      </c>
      <c r="L33" s="4" t="str">
        <f t="shared" si="2"/>
        <v>A</v>
      </c>
      <c r="M33" s="5">
        <f t="shared" si="4"/>
        <v>44196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FORM</vt:lpstr>
      <vt:lpstr>FORMÜL</vt:lpstr>
      <vt:lpstr>FORM!Yazdırma_Alanı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2020-12-07T19:24:46Z</dcterms:modified>
</cp:coreProperties>
</file>